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var.ch\groupdrive\Data\DBV\TBA\040 Mobi-Support\Flurgenossenschaften\Vorlagen\Kostenverteiler\"/>
    </mc:Choice>
  </mc:AlternateContent>
  <bookViews>
    <workbookView xWindow="480" yWindow="90" windowWidth="8700" windowHeight="5475"/>
  </bookViews>
  <sheets>
    <sheet name="Neutral" sheetId="1" r:id="rId1"/>
  </sheets>
  <definedNames>
    <definedName name="_Zu1">Neutral!#REF!</definedName>
    <definedName name="_Zu2">Neutral!#REF!</definedName>
    <definedName name="B">Neutral!$U$28</definedName>
    <definedName name="_xlnm.Print_Area" localSheetId="0">Neutral!$A$1:$Y$35</definedName>
    <definedName name="_xlnm.Print_Titles" localSheetId="0">Neutral!$5:$13</definedName>
    <definedName name="Total">Neutral!#REF!</definedName>
    <definedName name="ZU">Neutral!#REF!</definedName>
  </definedNames>
  <calcPr calcId="162913"/>
</workbook>
</file>

<file path=xl/calcChain.xml><?xml version="1.0" encoding="utf-8"?>
<calcChain xmlns="http://schemas.openxmlformats.org/spreadsheetml/2006/main">
  <c r="L16" i="1" l="1"/>
  <c r="T16" i="1" s="1"/>
  <c r="U16" i="1" s="1"/>
  <c r="M16" i="1"/>
  <c r="N16" i="1"/>
  <c r="O16" i="1"/>
  <c r="P16" i="1"/>
  <c r="P28" i="1" s="1"/>
  <c r="R16" i="1"/>
  <c r="S16" i="1"/>
  <c r="L17" i="1"/>
  <c r="M17" i="1"/>
  <c r="T17" i="1" s="1"/>
  <c r="L18" i="1"/>
  <c r="M18" i="1"/>
  <c r="T18" i="1" s="1"/>
  <c r="U18" i="1" s="1"/>
  <c r="L19" i="1"/>
  <c r="M19" i="1"/>
  <c r="N19" i="1"/>
  <c r="O19" i="1"/>
  <c r="P19" i="1"/>
  <c r="Q19" i="1"/>
  <c r="R19" i="1"/>
  <c r="S19" i="1"/>
  <c r="L20" i="1"/>
  <c r="M20" i="1"/>
  <c r="T20" i="1" s="1"/>
  <c r="U20" i="1" s="1"/>
  <c r="L21" i="1"/>
  <c r="M21" i="1"/>
  <c r="N21" i="1"/>
  <c r="O21" i="1"/>
  <c r="P21" i="1"/>
  <c r="Q21" i="1"/>
  <c r="R21" i="1"/>
  <c r="S21" i="1"/>
  <c r="L22" i="1"/>
  <c r="M22" i="1"/>
  <c r="T22" i="1" s="1"/>
  <c r="U22" i="1" s="1"/>
  <c r="L23" i="1"/>
  <c r="M23" i="1"/>
  <c r="N23" i="1"/>
  <c r="O23" i="1"/>
  <c r="P23" i="1"/>
  <c r="Q23" i="1"/>
  <c r="R23" i="1"/>
  <c r="S23" i="1"/>
  <c r="L24" i="1"/>
  <c r="M24" i="1"/>
  <c r="T24" i="1" s="1"/>
  <c r="U24" i="1" s="1"/>
  <c r="L25" i="1"/>
  <c r="M25" i="1"/>
  <c r="N25" i="1"/>
  <c r="O25" i="1"/>
  <c r="P25" i="1"/>
  <c r="Q25" i="1"/>
  <c r="Q28" i="1" s="1"/>
  <c r="R25" i="1"/>
  <c r="S25" i="1"/>
  <c r="L26" i="1"/>
  <c r="M26" i="1"/>
  <c r="N26" i="1"/>
  <c r="O26" i="1"/>
  <c r="P26" i="1"/>
  <c r="Q26" i="1"/>
  <c r="R26" i="1"/>
  <c r="S26" i="1"/>
  <c r="L15" i="1"/>
  <c r="T15" i="1" s="1"/>
  <c r="U15" i="1" s="1"/>
  <c r="M15" i="1"/>
  <c r="M28" i="1" s="1"/>
  <c r="N15" i="1"/>
  <c r="O15" i="1"/>
  <c r="P15" i="1"/>
  <c r="Q15" i="1"/>
  <c r="R15" i="1"/>
  <c r="R28" i="1" s="1"/>
  <c r="S15" i="1"/>
  <c r="S28" i="1" s="1"/>
  <c r="J28" i="1"/>
  <c r="K15" i="1"/>
  <c r="K16" i="1"/>
  <c r="K19" i="1"/>
  <c r="K21" i="1"/>
  <c r="K23" i="1"/>
  <c r="K25" i="1"/>
  <c r="K26" i="1"/>
  <c r="E28" i="1"/>
  <c r="F28" i="1"/>
  <c r="G28" i="1"/>
  <c r="H28" i="1"/>
  <c r="I28" i="1"/>
  <c r="D28" i="1"/>
  <c r="T23" i="1" l="1"/>
  <c r="U23" i="1" s="1"/>
  <c r="T19" i="1"/>
  <c r="U19" i="1" s="1"/>
  <c r="T26" i="1"/>
  <c r="U26" i="1" s="1"/>
  <c r="T21" i="1"/>
  <c r="U21" i="1" s="1"/>
  <c r="L28" i="1"/>
  <c r="T25" i="1"/>
  <c r="U25" i="1" s="1"/>
  <c r="U17" i="1"/>
  <c r="T28" i="1"/>
  <c r="U28" i="1"/>
  <c r="V26" i="1" s="1"/>
  <c r="V25" i="1"/>
  <c r="V23" i="1"/>
  <c r="W23" i="1" s="1"/>
  <c r="V21" i="1"/>
  <c r="W21" i="1" s="1"/>
  <c r="W26" i="1" l="1"/>
  <c r="V19" i="1"/>
  <c r="W19" i="1" s="1"/>
  <c r="V15" i="1"/>
  <c r="V16" i="1"/>
  <c r="V17" i="1"/>
  <c r="W17" i="1" l="1"/>
  <c r="W28" i="1" s="1"/>
  <c r="V28" i="1"/>
</calcChain>
</file>

<file path=xl/sharedStrings.xml><?xml version="1.0" encoding="utf-8"?>
<sst xmlns="http://schemas.openxmlformats.org/spreadsheetml/2006/main" count="59" uniqueCount="41">
  <si>
    <t>Nr.</t>
  </si>
  <si>
    <t>Grundeigentümer</t>
  </si>
  <si>
    <t>GB Nr.</t>
  </si>
  <si>
    <t>Kostenverteiler</t>
  </si>
  <si>
    <t>B e m e r k u n g e n</t>
  </si>
  <si>
    <t>Wald</t>
  </si>
  <si>
    <t>ange-</t>
  </si>
  <si>
    <t>Länge:</t>
  </si>
  <si>
    <t>Weide</t>
  </si>
  <si>
    <t>rechnete</t>
  </si>
  <si>
    <t>Subtotal</t>
  </si>
  <si>
    <t>Einzel-</t>
  </si>
  <si>
    <t>Ihr</t>
  </si>
  <si>
    <t>Länge</t>
  </si>
  <si>
    <t>Total</t>
  </si>
  <si>
    <t>anteil</t>
  </si>
  <si>
    <t>Anteil</t>
  </si>
  <si>
    <t>Anzahl</t>
  </si>
  <si>
    <t>(ha)</t>
  </si>
  <si>
    <t>Punkte</t>
  </si>
  <si>
    <t>(m)</t>
  </si>
  <si>
    <t>p</t>
  </si>
  <si>
    <t>m</t>
  </si>
  <si>
    <t>%</t>
  </si>
  <si>
    <t xml:space="preserve">  Total</t>
  </si>
  <si>
    <t xml:space="preserve">              Wohnungen</t>
  </si>
  <si>
    <t xml:space="preserve"> Wohnung</t>
  </si>
  <si>
    <t xml:space="preserve">    W a l d</t>
  </si>
  <si>
    <t>Diverses</t>
  </si>
  <si>
    <t>Gewerbe,</t>
  </si>
  <si>
    <t>Gewerbe</t>
  </si>
  <si>
    <t>Wiese</t>
  </si>
  <si>
    <t>F1</t>
  </si>
  <si>
    <t>Klein-</t>
  </si>
  <si>
    <t>1/3 Brennholzanteil</t>
  </si>
  <si>
    <t>Erläuterungen:</t>
  </si>
  <si>
    <t>xxx m</t>
  </si>
  <si>
    <t>Unterhaltsperimeter der Flurgenossenschaft Neutral in der Gemeinde xxx</t>
  </si>
  <si>
    <t>F1 = p x m + p x m + p x m + p x m</t>
  </si>
  <si>
    <t>G    r    u     n    d    b     u     c     h     d     a     t     e     n</t>
  </si>
  <si>
    <t>Amt für Landwirtschaft, 9.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</si>
</sst>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name val="System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6" xfId="0" applyFont="1" applyBorder="1"/>
    <xf numFmtId="0" fontId="2" fillId="0" borderId="1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0" fontId="2" fillId="0" borderId="2" xfId="0" applyNumberFormat="1" applyFont="1" applyBorder="1" applyProtection="1">
      <protection locked="0"/>
    </xf>
    <xf numFmtId="0" fontId="3" fillId="0" borderId="2" xfId="0" applyFont="1" applyBorder="1"/>
    <xf numFmtId="0" fontId="4" fillId="0" borderId="2" xfId="0" applyFont="1" applyBorder="1"/>
    <xf numFmtId="0" fontId="4" fillId="0" borderId="0" xfId="0" applyFont="1" applyAlignment="1">
      <alignment horizontal="right"/>
    </xf>
    <xf numFmtId="14" fontId="5" fillId="0" borderId="2" xfId="0" applyNumberFormat="1" applyFont="1" applyBorder="1" applyAlignment="1">
      <alignment horizontal="left"/>
    </xf>
    <xf numFmtId="0" fontId="1" fillId="0" borderId="8" xfId="0" applyFont="1" applyBorder="1"/>
    <xf numFmtId="0" fontId="6" fillId="0" borderId="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2" fontId="7" fillId="0" borderId="3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Protection="1"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4" xfId="0" applyFont="1" applyBorder="1"/>
    <xf numFmtId="0" fontId="7" fillId="0" borderId="3" xfId="0" applyFont="1" applyBorder="1"/>
    <xf numFmtId="0" fontId="4" fillId="0" borderId="0" xfId="0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Border="1"/>
    <xf numFmtId="0" fontId="1" fillId="0" borderId="4" xfId="0" applyFont="1" applyBorder="1"/>
    <xf numFmtId="0" fontId="7" fillId="0" borderId="5" xfId="0" applyNumberFormat="1" applyFont="1" applyBorder="1" applyProtection="1">
      <protection locked="0"/>
    </xf>
    <xf numFmtId="0" fontId="7" fillId="0" borderId="6" xfId="0" applyNumberFormat="1" applyFont="1" applyBorder="1" applyProtection="1"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Protection="1">
      <protection locked="0"/>
    </xf>
    <xf numFmtId="0" fontId="7" fillId="0" borderId="7" xfId="0" applyFont="1" applyBorder="1"/>
    <xf numFmtId="0" fontId="7" fillId="0" borderId="3" xfId="0" applyNumberFormat="1" applyFont="1" applyBorder="1" applyProtection="1"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4" xfId="0" applyFont="1" applyBorder="1"/>
    <xf numFmtId="3" fontId="4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" fontId="7" fillId="0" borderId="6" xfId="0" applyNumberFormat="1" applyFont="1" applyBorder="1" applyAlignment="1" applyProtection="1">
      <alignment horizontal="center"/>
      <protection locked="0"/>
    </xf>
    <xf numFmtId="4" fontId="7" fillId="0" borderId="7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76200</xdr:rowOff>
    </xdr:from>
    <xdr:to>
      <xdr:col>4</xdr:col>
      <xdr:colOff>38100</xdr:colOff>
      <xdr:row>1</xdr:row>
      <xdr:rowOff>133350</xdr:rowOff>
    </xdr:to>
    <xdr:sp macro="" textlink="">
      <xdr:nvSpPr>
        <xdr:cNvPr id="7" name="Line 47"/>
        <xdr:cNvSpPr>
          <a:spLocks noChangeShapeType="1"/>
        </xdr:cNvSpPr>
      </xdr:nvSpPr>
      <xdr:spPr bwMode="auto">
        <a:xfrm>
          <a:off x="3524250" y="76200"/>
          <a:ext cx="0" cy="257175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0</xdr:row>
      <xdr:rowOff>180975</xdr:rowOff>
    </xdr:from>
    <xdr:to>
      <xdr:col>8</xdr:col>
      <xdr:colOff>9525</xdr:colOff>
      <xdr:row>4</xdr:row>
      <xdr:rowOff>104775</xdr:rowOff>
    </xdr:to>
    <xdr:sp macro="" textlink="">
      <xdr:nvSpPr>
        <xdr:cNvPr id="8" name="Text Box 48"/>
        <xdr:cNvSpPr txBox="1">
          <a:spLocks noChangeArrowheads="1"/>
        </xdr:cNvSpPr>
      </xdr:nvSpPr>
      <xdr:spPr bwMode="auto">
        <a:xfrm>
          <a:off x="3657600" y="180975"/>
          <a:ext cx="1733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Departement     </a:t>
          </a: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Bau und Volkswirtschaft</a:t>
          </a:r>
        </a:p>
      </xdr:txBody>
    </xdr:sp>
    <xdr:clientData/>
  </xdr:twoCellAnchor>
  <xdr:twoCellAnchor>
    <xdr:from>
      <xdr:col>7</xdr:col>
      <xdr:colOff>428625</xdr:colOff>
      <xdr:row>0</xdr:row>
      <xdr:rowOff>76200</xdr:rowOff>
    </xdr:from>
    <xdr:to>
      <xdr:col>7</xdr:col>
      <xdr:colOff>428625</xdr:colOff>
      <xdr:row>1</xdr:row>
      <xdr:rowOff>133350</xdr:rowOff>
    </xdr:to>
    <xdr:sp macro="" textlink="">
      <xdr:nvSpPr>
        <xdr:cNvPr id="9" name="Line 49"/>
        <xdr:cNvSpPr>
          <a:spLocks noChangeShapeType="1"/>
        </xdr:cNvSpPr>
      </xdr:nvSpPr>
      <xdr:spPr bwMode="auto">
        <a:xfrm>
          <a:off x="5143500" y="76200"/>
          <a:ext cx="0" cy="257175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0</xdr:row>
      <xdr:rowOff>180975</xdr:rowOff>
    </xdr:from>
    <xdr:to>
      <xdr:col>10</xdr:col>
      <xdr:colOff>161925</xdr:colOff>
      <xdr:row>13</xdr:row>
      <xdr:rowOff>95250</xdr:rowOff>
    </xdr:to>
    <xdr:sp macro="" textlink="">
      <xdr:nvSpPr>
        <xdr:cNvPr id="10" name="Text Box 50"/>
        <xdr:cNvSpPr txBox="1">
          <a:spLocks noChangeArrowheads="1"/>
        </xdr:cNvSpPr>
      </xdr:nvSpPr>
      <xdr:spPr bwMode="auto">
        <a:xfrm>
          <a:off x="5267325" y="180975"/>
          <a:ext cx="13525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Landwirtschaft</a:t>
          </a:r>
        </a:p>
        <a:p>
          <a:pPr algn="l" rtl="0">
            <a:defRPr sz="1000"/>
          </a:pPr>
          <a:endParaRPr lang="de-CH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Regierungsgebäude</a:t>
          </a: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9102 Herisau</a:t>
          </a: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www.ar.ch</a:t>
          </a:r>
          <a:endParaRPr lang="de-CH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285750</xdr:colOff>
      <xdr:row>2</xdr:row>
      <xdr:rowOff>114300</xdr:rowOff>
    </xdr:to>
    <xdr:pic>
      <xdr:nvPicPr>
        <xdr:cNvPr id="11" name="Picture 51" descr="Logo_Template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34"/>
  <sheetViews>
    <sheetView showZeros="0" tabSelected="1" zoomScaleNormal="100" workbookViewId="0">
      <selection activeCell="B31" sqref="B31"/>
    </sheetView>
  </sheetViews>
  <sheetFormatPr baseColWidth="10" defaultRowHeight="15" x14ac:dyDescent="0.2"/>
  <cols>
    <col min="1" max="1" width="2.875" style="1" customWidth="1"/>
    <col min="2" max="2" width="28.125" style="1" customWidth="1"/>
    <col min="3" max="4" width="7.375" style="1" customWidth="1"/>
    <col min="5" max="5" width="4.5" style="1" customWidth="1"/>
    <col min="6" max="6" width="5.75" style="1" customWidth="1"/>
    <col min="7" max="7" width="5.875" style="1" customWidth="1"/>
    <col min="8" max="8" width="8.75" style="1" customWidth="1"/>
    <col min="9" max="9" width="6.625" style="1" customWidth="1"/>
    <col min="10" max="10" width="7.5" style="1" customWidth="1"/>
    <col min="11" max="11" width="2.875" style="1" customWidth="1"/>
    <col min="12" max="12" width="3.5" style="1" customWidth="1"/>
    <col min="13" max="13" width="5.75" style="1" customWidth="1"/>
    <col min="14" max="14" width="5.125" style="1" customWidth="1"/>
    <col min="15" max="15" width="5.75" style="1" customWidth="1"/>
    <col min="16" max="16" width="4" style="1" customWidth="1"/>
    <col min="17" max="17" width="5.25" style="1" customWidth="1"/>
    <col min="18" max="18" width="3.5" style="1" customWidth="1"/>
    <col min="19" max="19" width="5.125" style="1" customWidth="1"/>
    <col min="20" max="21" width="6.5" style="1" customWidth="1"/>
    <col min="22" max="22" width="5.625" style="1" customWidth="1"/>
    <col min="23" max="23" width="5.875" style="1" customWidth="1"/>
    <col min="24" max="24" width="6.125" style="1" customWidth="1"/>
    <col min="25" max="16384" width="11" style="1"/>
  </cols>
  <sheetData>
    <row r="4" spans="1:25" x14ac:dyDescent="0.2">
      <c r="U4" s="2"/>
      <c r="X4" s="2"/>
      <c r="Y4" s="2"/>
    </row>
    <row r="5" spans="1:25" ht="20.100000000000001" customHeight="1" x14ac:dyDescent="0.25">
      <c r="A5" s="3" t="s">
        <v>37</v>
      </c>
      <c r="B5" s="4"/>
      <c r="C5" s="4"/>
      <c r="D5" s="4"/>
      <c r="E5" s="4"/>
      <c r="F5" s="4"/>
      <c r="G5" s="4"/>
      <c r="H5" s="5"/>
      <c r="I5" s="4"/>
      <c r="J5" s="6"/>
      <c r="K5" s="6"/>
      <c r="L5" s="6"/>
      <c r="M5" s="6"/>
      <c r="N5" s="7"/>
      <c r="O5" s="7"/>
      <c r="P5" s="7"/>
      <c r="Q5" s="7"/>
      <c r="R5" s="7"/>
      <c r="S5" s="7"/>
      <c r="T5" s="7"/>
      <c r="U5" s="8"/>
      <c r="V5" s="9"/>
      <c r="W5" s="7"/>
      <c r="Y5" s="10"/>
    </row>
    <row r="6" spans="1:25" ht="9.7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4"/>
    </row>
    <row r="7" spans="1:25" x14ac:dyDescent="0.2">
      <c r="A7" s="15" t="s">
        <v>0</v>
      </c>
      <c r="B7" s="16" t="s">
        <v>1</v>
      </c>
      <c r="C7" s="17" t="s">
        <v>2</v>
      </c>
      <c r="D7" s="18" t="s">
        <v>39</v>
      </c>
      <c r="E7" s="18"/>
      <c r="F7" s="18"/>
      <c r="G7" s="18"/>
      <c r="H7" s="18"/>
      <c r="I7" s="18"/>
      <c r="J7" s="18"/>
      <c r="K7" s="19" t="s">
        <v>0</v>
      </c>
      <c r="L7" s="20"/>
      <c r="M7" s="20"/>
      <c r="N7" s="21"/>
      <c r="O7" s="20"/>
      <c r="P7" s="21"/>
      <c r="Q7" s="21"/>
      <c r="R7" s="21"/>
      <c r="S7" s="21"/>
      <c r="T7" s="21"/>
      <c r="U7" s="18" t="s">
        <v>3</v>
      </c>
      <c r="V7" s="18"/>
      <c r="W7" s="18"/>
      <c r="X7" s="16" t="s">
        <v>4</v>
      </c>
      <c r="Y7" s="22"/>
    </row>
    <row r="8" spans="1:25" x14ac:dyDescent="0.2">
      <c r="A8" s="23"/>
      <c r="B8" s="21"/>
      <c r="C8" s="21"/>
      <c r="D8" s="17" t="s">
        <v>31</v>
      </c>
      <c r="E8" s="17" t="s">
        <v>5</v>
      </c>
      <c r="F8" s="17" t="s">
        <v>25</v>
      </c>
      <c r="G8" s="17"/>
      <c r="H8" s="17" t="s">
        <v>33</v>
      </c>
      <c r="I8" s="17"/>
      <c r="J8" s="17" t="s">
        <v>6</v>
      </c>
      <c r="K8" s="17"/>
      <c r="L8" s="18"/>
      <c r="M8" s="18"/>
      <c r="N8" s="18"/>
      <c r="O8" s="18"/>
      <c r="P8" s="18"/>
      <c r="Q8" s="18"/>
      <c r="R8" s="18"/>
      <c r="S8" s="18"/>
      <c r="T8" s="21"/>
      <c r="U8" s="24"/>
      <c r="V8" s="18"/>
      <c r="W8" s="18"/>
      <c r="X8" s="21" t="s">
        <v>7</v>
      </c>
      <c r="Y8" s="22" t="s">
        <v>36</v>
      </c>
    </row>
    <row r="9" spans="1:25" x14ac:dyDescent="0.2">
      <c r="A9" s="23"/>
      <c r="B9" s="21"/>
      <c r="C9" s="21"/>
      <c r="D9" s="25" t="s">
        <v>8</v>
      </c>
      <c r="E9" s="25"/>
      <c r="F9" s="26"/>
      <c r="G9" s="17"/>
      <c r="H9" s="17" t="s">
        <v>30</v>
      </c>
      <c r="I9" s="17"/>
      <c r="J9" s="17" t="s">
        <v>9</v>
      </c>
      <c r="K9" s="17"/>
      <c r="L9" s="19" t="s">
        <v>31</v>
      </c>
      <c r="M9" s="20"/>
      <c r="N9" s="26" t="s">
        <v>27</v>
      </c>
      <c r="O9" s="20"/>
      <c r="P9" s="19" t="s">
        <v>26</v>
      </c>
      <c r="Q9" s="20"/>
      <c r="R9" s="19" t="s">
        <v>29</v>
      </c>
      <c r="S9" s="20"/>
      <c r="T9" s="17" t="s">
        <v>10</v>
      </c>
      <c r="U9" s="20"/>
      <c r="V9" s="20" t="s">
        <v>11</v>
      </c>
      <c r="W9" s="20" t="s">
        <v>12</v>
      </c>
      <c r="X9" s="16"/>
      <c r="Y9" s="22"/>
    </row>
    <row r="10" spans="1:25" x14ac:dyDescent="0.2">
      <c r="A10" s="23"/>
      <c r="B10" s="21"/>
      <c r="C10" s="21"/>
      <c r="D10" s="25"/>
      <c r="E10" s="25"/>
      <c r="F10" s="26"/>
      <c r="G10" s="17"/>
      <c r="H10" s="17"/>
      <c r="I10" s="17"/>
      <c r="J10" s="17" t="s">
        <v>13</v>
      </c>
      <c r="K10" s="17"/>
      <c r="L10" s="19" t="s">
        <v>8</v>
      </c>
      <c r="M10" s="20"/>
      <c r="N10" s="26"/>
      <c r="O10" s="20"/>
      <c r="P10" s="19"/>
      <c r="Q10" s="20"/>
      <c r="R10" s="19" t="s">
        <v>28</v>
      </c>
      <c r="S10" s="20"/>
      <c r="T10" s="17" t="s">
        <v>32</v>
      </c>
      <c r="U10" s="17" t="s">
        <v>14</v>
      </c>
      <c r="V10" s="17" t="s">
        <v>15</v>
      </c>
      <c r="W10" s="17" t="s">
        <v>16</v>
      </c>
      <c r="X10" s="27"/>
      <c r="Y10" s="22"/>
    </row>
    <row r="11" spans="1:25" x14ac:dyDescent="0.2">
      <c r="A11" s="23"/>
      <c r="B11" s="21"/>
      <c r="C11" s="21"/>
      <c r="D11" s="25"/>
      <c r="E11" s="25"/>
      <c r="F11" s="25"/>
      <c r="G11" s="25" t="s">
        <v>17</v>
      </c>
      <c r="H11" s="25"/>
      <c r="I11" s="25" t="s">
        <v>17</v>
      </c>
      <c r="J11" s="25"/>
      <c r="K11" s="25"/>
      <c r="L11" s="21"/>
      <c r="M11" s="21"/>
      <c r="N11" s="21"/>
      <c r="O11" s="21"/>
      <c r="P11" s="21"/>
      <c r="Q11" s="21"/>
      <c r="R11" s="21"/>
      <c r="S11" s="21"/>
      <c r="T11" s="21"/>
      <c r="Y11" s="28"/>
    </row>
    <row r="12" spans="1:25" x14ac:dyDescent="0.2">
      <c r="A12" s="23"/>
      <c r="B12" s="21"/>
      <c r="C12" s="21"/>
      <c r="D12" s="17" t="s">
        <v>18</v>
      </c>
      <c r="E12" s="17" t="s">
        <v>18</v>
      </c>
      <c r="F12" s="17" t="s">
        <v>17</v>
      </c>
      <c r="G12" s="17" t="s">
        <v>19</v>
      </c>
      <c r="H12" s="17" t="s">
        <v>17</v>
      </c>
      <c r="I12" s="17" t="s">
        <v>19</v>
      </c>
      <c r="J12" s="17" t="s">
        <v>20</v>
      </c>
      <c r="K12" s="17"/>
      <c r="L12" s="17" t="s">
        <v>21</v>
      </c>
      <c r="M12" s="17" t="s">
        <v>22</v>
      </c>
      <c r="N12" s="17" t="s">
        <v>21</v>
      </c>
      <c r="O12" s="17" t="s">
        <v>22</v>
      </c>
      <c r="P12" s="17" t="s">
        <v>21</v>
      </c>
      <c r="Q12" s="17" t="s">
        <v>22</v>
      </c>
      <c r="R12" s="17" t="s">
        <v>21</v>
      </c>
      <c r="S12" s="17" t="s">
        <v>22</v>
      </c>
      <c r="T12" s="17" t="s">
        <v>19</v>
      </c>
      <c r="U12" s="17" t="s">
        <v>19</v>
      </c>
      <c r="V12" s="17" t="s">
        <v>23</v>
      </c>
      <c r="W12" s="17" t="s">
        <v>23</v>
      </c>
      <c r="X12" s="21"/>
      <c r="Y12" s="22"/>
    </row>
    <row r="13" spans="1:25" ht="11.25" customHeight="1" x14ac:dyDescent="0.2">
      <c r="A13" s="29"/>
      <c r="B13" s="30"/>
      <c r="C13" s="30"/>
      <c r="D13" s="30"/>
      <c r="E13" s="30"/>
      <c r="F13" s="31"/>
      <c r="G13" s="31"/>
      <c r="H13" s="30"/>
      <c r="I13" s="31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11.25" customHeight="1" x14ac:dyDescent="0.2">
      <c r="A14" s="35"/>
      <c r="B14" s="18"/>
      <c r="C14" s="18"/>
      <c r="D14" s="18"/>
      <c r="E14" s="18"/>
      <c r="F14" s="20"/>
      <c r="G14" s="20"/>
      <c r="H14" s="18"/>
      <c r="I14" s="20"/>
      <c r="J14" s="17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2"/>
    </row>
    <row r="15" spans="1:25" x14ac:dyDescent="0.2">
      <c r="A15" s="36">
        <v>1</v>
      </c>
      <c r="B15" s="37"/>
      <c r="C15" s="38"/>
      <c r="D15" s="39">
        <v>0.15</v>
      </c>
      <c r="E15" s="39"/>
      <c r="F15" s="40">
        <v>1</v>
      </c>
      <c r="G15" s="39">
        <v>5</v>
      </c>
      <c r="H15" s="41"/>
      <c r="I15" s="42"/>
      <c r="J15" s="39">
        <v>134</v>
      </c>
      <c r="K15" s="40">
        <f t="shared" ref="K15:K26" si="0">A15</f>
        <v>1</v>
      </c>
      <c r="L15" s="39">
        <f>D15</f>
        <v>0.15</v>
      </c>
      <c r="M15" s="39">
        <f>IF((D15)&gt;0,J15,)</f>
        <v>134</v>
      </c>
      <c r="N15" s="39">
        <f>E15*0.5*3/3</f>
        <v>0</v>
      </c>
      <c r="O15" s="39">
        <f t="shared" ref="O15:O26" si="1">IF((E15)&gt;0,J15,)</f>
        <v>0</v>
      </c>
      <c r="P15" s="39">
        <f t="shared" ref="P15:P26" si="2">G15</f>
        <v>5</v>
      </c>
      <c r="Q15" s="39">
        <f>IF((F15)&gt;0,J15,)</f>
        <v>134</v>
      </c>
      <c r="R15" s="39">
        <f t="shared" ref="R15:R26" si="3">I15</f>
        <v>0</v>
      </c>
      <c r="S15" s="39">
        <f t="shared" ref="S15:S26" si="4">IF((H15)&gt;0,J15,)</f>
        <v>0</v>
      </c>
      <c r="T15" s="39">
        <f>L15*M15+N15*O15+P15*Q15+R15*S15</f>
        <v>690.1</v>
      </c>
      <c r="U15" s="39">
        <f>T15</f>
        <v>690.1</v>
      </c>
      <c r="V15" s="17">
        <f t="shared" ref="V15:V26" si="5">U15/$U$28%</f>
        <v>8.5100033541818743</v>
      </c>
      <c r="W15" s="43"/>
      <c r="X15" s="44"/>
      <c r="Y15" s="45"/>
    </row>
    <row r="16" spans="1:25" x14ac:dyDescent="0.2">
      <c r="A16" s="36"/>
      <c r="B16" s="37"/>
      <c r="C16" s="38"/>
      <c r="D16" s="42">
        <v>2.95</v>
      </c>
      <c r="E16" s="42">
        <v>0.99</v>
      </c>
      <c r="F16" s="41"/>
      <c r="G16" s="42"/>
      <c r="H16" s="46"/>
      <c r="I16" s="42"/>
      <c r="J16" s="39">
        <v>134</v>
      </c>
      <c r="K16" s="40">
        <f t="shared" si="0"/>
        <v>0</v>
      </c>
      <c r="L16" s="39">
        <f t="shared" ref="L16:L26" si="6">D16</f>
        <v>2.95</v>
      </c>
      <c r="M16" s="39">
        <f t="shared" ref="M16:M26" si="7">IF((D16)&gt;0,J16,)</f>
        <v>134</v>
      </c>
      <c r="N16" s="39">
        <f>E16*0.5*2/3</f>
        <v>0.33</v>
      </c>
      <c r="O16" s="39">
        <f t="shared" si="1"/>
        <v>134</v>
      </c>
      <c r="P16" s="39">
        <f t="shared" si="2"/>
        <v>0</v>
      </c>
      <c r="Q16" s="39"/>
      <c r="R16" s="39">
        <f t="shared" si="3"/>
        <v>0</v>
      </c>
      <c r="S16" s="39">
        <f t="shared" si="4"/>
        <v>0</v>
      </c>
      <c r="T16" s="39">
        <f t="shared" ref="T16:T26" si="8">L16*M16+N16*O16+P16*Q16+R16*S16</f>
        <v>439.52</v>
      </c>
      <c r="U16" s="39">
        <f t="shared" ref="U16:U26" si="9">T16</f>
        <v>439.52</v>
      </c>
      <c r="V16" s="17">
        <f t="shared" si="5"/>
        <v>5.4199633013041835</v>
      </c>
      <c r="W16" s="17"/>
      <c r="X16" s="44" t="s">
        <v>34</v>
      </c>
      <c r="Y16" s="45"/>
    </row>
    <row r="17" spans="1:34" x14ac:dyDescent="0.2">
      <c r="A17" s="36"/>
      <c r="B17" s="37"/>
      <c r="C17" s="38"/>
      <c r="D17" s="42">
        <v>0.14000000000000001</v>
      </c>
      <c r="E17" s="42"/>
      <c r="F17" s="41"/>
      <c r="G17" s="42"/>
      <c r="H17" s="46"/>
      <c r="I17" s="42"/>
      <c r="J17" s="39">
        <v>134</v>
      </c>
      <c r="K17" s="40"/>
      <c r="L17" s="39">
        <f t="shared" si="6"/>
        <v>0.14000000000000001</v>
      </c>
      <c r="M17" s="39">
        <f t="shared" si="7"/>
        <v>134</v>
      </c>
      <c r="N17" s="39"/>
      <c r="O17" s="39"/>
      <c r="P17" s="39"/>
      <c r="Q17" s="39"/>
      <c r="R17" s="39"/>
      <c r="S17" s="39"/>
      <c r="T17" s="39">
        <f t="shared" si="8"/>
        <v>18.760000000000002</v>
      </c>
      <c r="U17" s="39">
        <f t="shared" si="9"/>
        <v>18.760000000000002</v>
      </c>
      <c r="V17" s="17">
        <f t="shared" si="5"/>
        <v>0.23133989700688593</v>
      </c>
      <c r="W17" s="17">
        <f>SUM(V15:V17)</f>
        <v>14.161306552492945</v>
      </c>
      <c r="X17" s="44"/>
      <c r="Y17" s="45"/>
    </row>
    <row r="18" spans="1:34" ht="4.5" customHeight="1" x14ac:dyDescent="0.2">
      <c r="A18" s="36"/>
      <c r="B18" s="37"/>
      <c r="C18" s="38"/>
      <c r="D18" s="42"/>
      <c r="E18" s="42"/>
      <c r="F18" s="41"/>
      <c r="G18" s="42"/>
      <c r="H18" s="46"/>
      <c r="I18" s="42"/>
      <c r="J18" s="39"/>
      <c r="K18" s="40"/>
      <c r="L18" s="39">
        <f t="shared" si="6"/>
        <v>0</v>
      </c>
      <c r="M18" s="39">
        <f t="shared" si="7"/>
        <v>0</v>
      </c>
      <c r="N18" s="39"/>
      <c r="O18" s="39"/>
      <c r="P18" s="39"/>
      <c r="Q18" s="39"/>
      <c r="R18" s="39"/>
      <c r="S18" s="39"/>
      <c r="T18" s="39">
        <f t="shared" si="8"/>
        <v>0</v>
      </c>
      <c r="U18" s="39">
        <f t="shared" si="9"/>
        <v>0</v>
      </c>
      <c r="V18" s="17"/>
      <c r="W18" s="17"/>
      <c r="X18" s="44"/>
      <c r="Y18" s="45"/>
    </row>
    <row r="19" spans="1:34" x14ac:dyDescent="0.2">
      <c r="A19" s="36">
        <v>2</v>
      </c>
      <c r="B19" s="37"/>
      <c r="C19" s="38"/>
      <c r="D19" s="42">
        <v>0.1</v>
      </c>
      <c r="E19" s="42"/>
      <c r="F19" s="41">
        <v>2</v>
      </c>
      <c r="G19" s="42">
        <v>9</v>
      </c>
      <c r="H19" s="41"/>
      <c r="I19" s="42"/>
      <c r="J19" s="39">
        <v>180</v>
      </c>
      <c r="K19" s="40">
        <f t="shared" si="0"/>
        <v>2</v>
      </c>
      <c r="L19" s="39">
        <f t="shared" si="6"/>
        <v>0.1</v>
      </c>
      <c r="M19" s="39">
        <f t="shared" si="7"/>
        <v>180</v>
      </c>
      <c r="N19" s="39">
        <f>E19*0.5*3/3</f>
        <v>0</v>
      </c>
      <c r="O19" s="39">
        <f t="shared" si="1"/>
        <v>0</v>
      </c>
      <c r="P19" s="39">
        <f t="shared" si="2"/>
        <v>9</v>
      </c>
      <c r="Q19" s="39">
        <f>IF((F19)&gt;0,J19,)</f>
        <v>180</v>
      </c>
      <c r="R19" s="39">
        <f t="shared" si="3"/>
        <v>0</v>
      </c>
      <c r="S19" s="39">
        <f t="shared" si="4"/>
        <v>0</v>
      </c>
      <c r="T19" s="39">
        <f t="shared" si="8"/>
        <v>1638</v>
      </c>
      <c r="U19" s="39">
        <f t="shared" si="9"/>
        <v>1638</v>
      </c>
      <c r="V19" s="17">
        <f t="shared" si="5"/>
        <v>20.199080559556457</v>
      </c>
      <c r="W19" s="17">
        <f>V19</f>
        <v>20.199080559556457</v>
      </c>
      <c r="X19" s="44"/>
      <c r="Y19" s="45"/>
    </row>
    <row r="20" spans="1:34" ht="4.5" customHeight="1" x14ac:dyDescent="0.2">
      <c r="A20" s="36"/>
      <c r="B20" s="37"/>
      <c r="C20" s="38"/>
      <c r="D20" s="42"/>
      <c r="E20" s="42"/>
      <c r="F20" s="41"/>
      <c r="G20" s="42"/>
      <c r="H20" s="41"/>
      <c r="I20" s="42"/>
      <c r="J20" s="39"/>
      <c r="K20" s="40"/>
      <c r="L20" s="39">
        <f t="shared" si="6"/>
        <v>0</v>
      </c>
      <c r="M20" s="39">
        <f t="shared" si="7"/>
        <v>0</v>
      </c>
      <c r="N20" s="39"/>
      <c r="O20" s="39"/>
      <c r="P20" s="39"/>
      <c r="Q20" s="39"/>
      <c r="R20" s="39"/>
      <c r="S20" s="39"/>
      <c r="T20" s="39">
        <f t="shared" si="8"/>
        <v>0</v>
      </c>
      <c r="U20" s="39">
        <f t="shared" si="9"/>
        <v>0</v>
      </c>
      <c r="V20" s="17"/>
      <c r="W20" s="17"/>
      <c r="X20" s="44"/>
      <c r="Y20" s="45"/>
    </row>
    <row r="21" spans="1:34" x14ac:dyDescent="0.2">
      <c r="A21" s="36">
        <v>3</v>
      </c>
      <c r="B21" s="37"/>
      <c r="C21" s="38"/>
      <c r="D21" s="42">
        <v>0.11</v>
      </c>
      <c r="E21" s="42"/>
      <c r="F21" s="41">
        <v>1</v>
      </c>
      <c r="G21" s="42">
        <v>5</v>
      </c>
      <c r="H21" s="46"/>
      <c r="I21" s="42"/>
      <c r="J21" s="39">
        <v>160</v>
      </c>
      <c r="K21" s="40">
        <f t="shared" si="0"/>
        <v>3</v>
      </c>
      <c r="L21" s="39">
        <f t="shared" si="6"/>
        <v>0.11</v>
      </c>
      <c r="M21" s="39">
        <f t="shared" si="7"/>
        <v>160</v>
      </c>
      <c r="N21" s="39">
        <f>E21*0.5*3/3</f>
        <v>0</v>
      </c>
      <c r="O21" s="39">
        <f t="shared" si="1"/>
        <v>0</v>
      </c>
      <c r="P21" s="39">
        <f t="shared" si="2"/>
        <v>5</v>
      </c>
      <c r="Q21" s="39">
        <f>IF((F21)&gt;0,J21,)</f>
        <v>160</v>
      </c>
      <c r="R21" s="39">
        <f t="shared" si="3"/>
        <v>0</v>
      </c>
      <c r="S21" s="39">
        <f t="shared" si="4"/>
        <v>0</v>
      </c>
      <c r="T21" s="39">
        <f t="shared" si="8"/>
        <v>817.6</v>
      </c>
      <c r="U21" s="39">
        <f t="shared" si="9"/>
        <v>817.6</v>
      </c>
      <c r="V21" s="17">
        <f t="shared" si="5"/>
        <v>10.082276108359803</v>
      </c>
      <c r="W21" s="17">
        <f>V21</f>
        <v>10.082276108359803</v>
      </c>
      <c r="X21" s="44"/>
      <c r="Y21" s="45"/>
    </row>
    <row r="22" spans="1:34" ht="4.5" customHeight="1" x14ac:dyDescent="0.2">
      <c r="A22" s="36"/>
      <c r="B22" s="37"/>
      <c r="C22" s="38"/>
      <c r="D22" s="42"/>
      <c r="E22" s="42"/>
      <c r="F22" s="41"/>
      <c r="G22" s="42"/>
      <c r="H22" s="46"/>
      <c r="I22" s="42"/>
      <c r="J22" s="39"/>
      <c r="K22" s="40"/>
      <c r="L22" s="39">
        <f t="shared" si="6"/>
        <v>0</v>
      </c>
      <c r="M22" s="39">
        <f t="shared" si="7"/>
        <v>0</v>
      </c>
      <c r="N22" s="39"/>
      <c r="O22" s="39"/>
      <c r="P22" s="39"/>
      <c r="Q22" s="39"/>
      <c r="R22" s="39"/>
      <c r="S22" s="39"/>
      <c r="T22" s="39">
        <f t="shared" si="8"/>
        <v>0</v>
      </c>
      <c r="U22" s="39">
        <f t="shared" si="9"/>
        <v>0</v>
      </c>
      <c r="V22" s="17"/>
      <c r="W22" s="17"/>
      <c r="X22" s="44"/>
      <c r="Y22" s="45"/>
    </row>
    <row r="23" spans="1:34" x14ac:dyDescent="0.2">
      <c r="A23" s="36">
        <v>4</v>
      </c>
      <c r="B23" s="37"/>
      <c r="C23" s="38"/>
      <c r="D23" s="42">
        <v>2.69</v>
      </c>
      <c r="E23" s="42">
        <v>0.22</v>
      </c>
      <c r="F23" s="41">
        <v>1</v>
      </c>
      <c r="G23" s="42">
        <v>5</v>
      </c>
      <c r="H23" s="46">
        <v>1</v>
      </c>
      <c r="I23" s="42">
        <v>5</v>
      </c>
      <c r="J23" s="39">
        <v>270</v>
      </c>
      <c r="K23" s="40">
        <f t="shared" si="0"/>
        <v>4</v>
      </c>
      <c r="L23" s="39">
        <f t="shared" si="6"/>
        <v>2.69</v>
      </c>
      <c r="M23" s="39">
        <f t="shared" si="7"/>
        <v>270</v>
      </c>
      <c r="N23" s="39">
        <f>E23*0.5*2/3</f>
        <v>7.3333333333333334E-2</v>
      </c>
      <c r="O23" s="39">
        <f t="shared" si="1"/>
        <v>270</v>
      </c>
      <c r="P23" s="39">
        <f t="shared" si="2"/>
        <v>5</v>
      </c>
      <c r="Q23" s="39">
        <f>IF((F23)&gt;0,J23,)</f>
        <v>270</v>
      </c>
      <c r="R23" s="39">
        <f t="shared" si="3"/>
        <v>5</v>
      </c>
      <c r="S23" s="39">
        <f t="shared" si="4"/>
        <v>270</v>
      </c>
      <c r="T23" s="39">
        <f t="shared" si="8"/>
        <v>3446.1</v>
      </c>
      <c r="U23" s="39">
        <f t="shared" si="9"/>
        <v>3446.1</v>
      </c>
      <c r="V23" s="17">
        <f t="shared" si="5"/>
        <v>42.495757946451469</v>
      </c>
      <c r="W23" s="17">
        <f>V23</f>
        <v>42.495757946451469</v>
      </c>
      <c r="X23" s="44" t="s">
        <v>34</v>
      </c>
      <c r="Y23" s="45"/>
    </row>
    <row r="24" spans="1:34" ht="4.5" customHeight="1" x14ac:dyDescent="0.2">
      <c r="A24" s="36"/>
      <c r="B24" s="37"/>
      <c r="C24" s="38"/>
      <c r="D24" s="42"/>
      <c r="E24" s="42"/>
      <c r="F24" s="41"/>
      <c r="G24" s="42"/>
      <c r="H24" s="46"/>
      <c r="I24" s="42"/>
      <c r="J24" s="39"/>
      <c r="K24" s="40"/>
      <c r="L24" s="39">
        <f t="shared" si="6"/>
        <v>0</v>
      </c>
      <c r="M24" s="39">
        <f t="shared" si="7"/>
        <v>0</v>
      </c>
      <c r="N24" s="39"/>
      <c r="O24" s="39"/>
      <c r="P24" s="39"/>
      <c r="Q24" s="39"/>
      <c r="R24" s="39"/>
      <c r="S24" s="39"/>
      <c r="T24" s="39">
        <f t="shared" si="8"/>
        <v>0</v>
      </c>
      <c r="U24" s="39">
        <f t="shared" si="9"/>
        <v>0</v>
      </c>
      <c r="V24" s="17"/>
      <c r="W24" s="17"/>
      <c r="X24" s="44"/>
      <c r="Y24" s="45"/>
    </row>
    <row r="25" spans="1:34" x14ac:dyDescent="0.2">
      <c r="A25" s="36">
        <v>5</v>
      </c>
      <c r="B25" s="37"/>
      <c r="C25" s="38"/>
      <c r="D25" s="42">
        <v>1.56</v>
      </c>
      <c r="E25" s="42"/>
      <c r="F25" s="41">
        <v>1</v>
      </c>
      <c r="G25" s="42">
        <v>5</v>
      </c>
      <c r="H25" s="46"/>
      <c r="I25" s="42"/>
      <c r="J25" s="39">
        <v>160</v>
      </c>
      <c r="K25" s="40">
        <f t="shared" si="0"/>
        <v>5</v>
      </c>
      <c r="L25" s="39">
        <f t="shared" si="6"/>
        <v>1.56</v>
      </c>
      <c r="M25" s="39">
        <f t="shared" si="7"/>
        <v>160</v>
      </c>
      <c r="N25" s="39">
        <f>E25*0.5*3/3</f>
        <v>0</v>
      </c>
      <c r="O25" s="39">
        <f t="shared" si="1"/>
        <v>0</v>
      </c>
      <c r="P25" s="39">
        <f t="shared" si="2"/>
        <v>5</v>
      </c>
      <c r="Q25" s="39">
        <f>IF((F25)&gt;0,J25,)</f>
        <v>160</v>
      </c>
      <c r="R25" s="39">
        <f t="shared" si="3"/>
        <v>0</v>
      </c>
      <c r="S25" s="39">
        <f t="shared" si="4"/>
        <v>0</v>
      </c>
      <c r="T25" s="39">
        <f t="shared" si="8"/>
        <v>1049.5999999999999</v>
      </c>
      <c r="U25" s="39">
        <f t="shared" si="9"/>
        <v>1049.5999999999999</v>
      </c>
      <c r="V25" s="17">
        <f t="shared" si="5"/>
        <v>12.943195943412976</v>
      </c>
      <c r="W25" s="17"/>
      <c r="X25" s="44"/>
      <c r="Y25" s="45"/>
    </row>
    <row r="26" spans="1:34" x14ac:dyDescent="0.2">
      <c r="A26" s="36"/>
      <c r="B26" s="37"/>
      <c r="C26" s="38"/>
      <c r="D26" s="42">
        <v>0.06</v>
      </c>
      <c r="E26" s="42"/>
      <c r="F26" s="41"/>
      <c r="G26" s="42"/>
      <c r="H26" s="41"/>
      <c r="I26" s="42"/>
      <c r="J26" s="39">
        <v>160</v>
      </c>
      <c r="K26" s="40">
        <f t="shared" si="0"/>
        <v>0</v>
      </c>
      <c r="L26" s="39">
        <f t="shared" si="6"/>
        <v>0.06</v>
      </c>
      <c r="M26" s="39">
        <f t="shared" si="7"/>
        <v>160</v>
      </c>
      <c r="N26" s="39">
        <f>E26*0.5*3/3</f>
        <v>0</v>
      </c>
      <c r="O26" s="39">
        <f t="shared" si="1"/>
        <v>0</v>
      </c>
      <c r="P26" s="39">
        <f t="shared" si="2"/>
        <v>0</v>
      </c>
      <c r="Q26" s="39">
        <f>IF((F26)&gt;0,J26,)</f>
        <v>0</v>
      </c>
      <c r="R26" s="39">
        <f t="shared" si="3"/>
        <v>0</v>
      </c>
      <c r="S26" s="39">
        <f t="shared" si="4"/>
        <v>0</v>
      </c>
      <c r="T26" s="39">
        <f t="shared" si="8"/>
        <v>9.6</v>
      </c>
      <c r="U26" s="39">
        <f t="shared" si="9"/>
        <v>9.6</v>
      </c>
      <c r="V26" s="17">
        <f t="shared" si="5"/>
        <v>0.1183828897263382</v>
      </c>
      <c r="W26" s="17">
        <f>SUM(V25:V26)</f>
        <v>13.061578833139313</v>
      </c>
      <c r="X26" s="44"/>
      <c r="Y26" s="45"/>
    </row>
    <row r="27" spans="1:34" ht="11.25" customHeight="1" x14ac:dyDescent="0.2">
      <c r="A27" s="36"/>
      <c r="B27" s="37"/>
      <c r="C27" s="38"/>
      <c r="D27" s="42"/>
      <c r="E27" s="42"/>
      <c r="F27" s="41"/>
      <c r="G27" s="42"/>
      <c r="H27" s="41"/>
      <c r="I27" s="42"/>
      <c r="J27" s="39"/>
      <c r="K27" s="4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17"/>
      <c r="W27" s="17"/>
      <c r="X27" s="44"/>
      <c r="Y27" s="45"/>
    </row>
    <row r="28" spans="1:34" x14ac:dyDescent="0.2">
      <c r="A28" s="47" t="s">
        <v>24</v>
      </c>
      <c r="B28" s="48"/>
      <c r="C28" s="49"/>
      <c r="D28" s="50">
        <f t="shared" ref="D28:I28" si="10">SUM(D15:D26)</f>
        <v>7.7600000000000007</v>
      </c>
      <c r="E28" s="50">
        <f t="shared" si="10"/>
        <v>1.21</v>
      </c>
      <c r="F28" s="50">
        <f t="shared" si="10"/>
        <v>6</v>
      </c>
      <c r="G28" s="50">
        <f t="shared" si="10"/>
        <v>29</v>
      </c>
      <c r="H28" s="50">
        <f t="shared" si="10"/>
        <v>1</v>
      </c>
      <c r="I28" s="50">
        <f t="shared" si="10"/>
        <v>5</v>
      </c>
      <c r="J28" s="51">
        <f>SUM(J15:J26)</f>
        <v>1332</v>
      </c>
      <c r="K28" s="51"/>
      <c r="L28" s="51">
        <f>SUM(L15:L27)</f>
        <v>7.7600000000000007</v>
      </c>
      <c r="M28" s="51">
        <f>SUM(M15:M27)</f>
        <v>1332</v>
      </c>
      <c r="N28" s="51"/>
      <c r="O28" s="51"/>
      <c r="P28" s="51">
        <f>SUM(P15:P27)</f>
        <v>29</v>
      </c>
      <c r="Q28" s="51">
        <f>SUM(Q15:Q27)</f>
        <v>904</v>
      </c>
      <c r="R28" s="51">
        <f>SUM(R15:R26)</f>
        <v>5</v>
      </c>
      <c r="S28" s="51">
        <f>SUM(S15:S26)</f>
        <v>270</v>
      </c>
      <c r="T28" s="51">
        <f>SUM(T15:T26)</f>
        <v>8109.2800000000007</v>
      </c>
      <c r="U28" s="51">
        <f>SUM(U15:U26)</f>
        <v>8109.2800000000007</v>
      </c>
      <c r="V28" s="51">
        <f>SUM(V15:V26)</f>
        <v>99.999999999999986</v>
      </c>
      <c r="W28" s="32">
        <f>SUM(W16:W26)</f>
        <v>99.999999999999986</v>
      </c>
      <c r="X28" s="52"/>
      <c r="Y28" s="53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ht="8.25" customHeight="1" x14ac:dyDescent="0.2">
      <c r="A29" s="55"/>
      <c r="L29" s="56"/>
      <c r="T29" s="56"/>
    </row>
    <row r="30" spans="1:34" s="24" customFormat="1" ht="13.5" customHeight="1" x14ac:dyDescent="0.2">
      <c r="A30" s="57"/>
      <c r="B30" s="24" t="s">
        <v>40</v>
      </c>
      <c r="L30" s="58"/>
      <c r="T30" s="58"/>
    </row>
    <row r="31" spans="1:34" s="24" customFormat="1" ht="13.5" customHeight="1" x14ac:dyDescent="0.2">
      <c r="A31" s="57"/>
      <c r="L31" s="58"/>
      <c r="T31" s="58"/>
    </row>
    <row r="32" spans="1:34" s="24" customFormat="1" ht="13.5" customHeight="1" x14ac:dyDescent="0.2">
      <c r="A32" s="57"/>
      <c r="B32" s="24" t="s">
        <v>35</v>
      </c>
      <c r="L32" s="58"/>
      <c r="T32" s="58"/>
    </row>
    <row r="33" spans="2:20" s="24" customFormat="1" ht="15.75" customHeight="1" x14ac:dyDescent="0.2">
      <c r="B33" s="24" t="s">
        <v>38</v>
      </c>
      <c r="E33" s="59"/>
      <c r="L33" s="58"/>
      <c r="T33" s="58"/>
    </row>
    <row r="34" spans="2:20" x14ac:dyDescent="0.2">
      <c r="L34" s="56"/>
    </row>
  </sheetData>
  <phoneticPr fontId="0" type="noConversion"/>
  <printOptions gridLines="1" gridLinesSet="0"/>
  <pageMargins left="0.23622047244094491" right="0.19685039370078741" top="0.78740157480314965" bottom="0.39370078740157483" header="0.51181102362204722" footer="0.51181102362204722"/>
  <pageSetup paperSize="9" scale="64" pageOrder="overThenDown" orientation="landscape" horizontalDpi="300" verticalDpi="300" r:id="rId1"/>
  <headerFooter alignWithMargins="0">
    <oddFooter>&amp;L&amp;"Arial,Standard"&amp;8&amp;F
23.10.13 / PR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Neutral</vt:lpstr>
      <vt:lpstr>B</vt:lpstr>
      <vt:lpstr>Neutral!Druckbereich</vt:lpstr>
      <vt:lpstr>Neutral!Drucktitel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Raschle Peter</dc:creator>
  <cp:lastModifiedBy>Coray Isabelle</cp:lastModifiedBy>
  <cp:lastPrinted>2016-02-11T15:39:08Z</cp:lastPrinted>
  <dcterms:created xsi:type="dcterms:W3CDTF">2000-03-23T14:28:40Z</dcterms:created>
  <dcterms:modified xsi:type="dcterms:W3CDTF">2024-03-12T07:14:11Z</dcterms:modified>
</cp:coreProperties>
</file>